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4\Cuarto trimestre\Todos\"/>
    </mc:Choice>
  </mc:AlternateContent>
  <bookViews>
    <workbookView xWindow="0" yWindow="0" windowWidth="28800" windowHeight="12435"/>
  </bookViews>
  <sheets>
    <sheet name="Cuadro 1.1 Conciliación" sheetId="5" r:id="rId1"/>
  </sheets>
  <definedNames>
    <definedName name="_xlnm.Print_Area" localSheetId="0">'Cuadro 1.1 Conciliación'!$A$1:$P$39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5" l="1"/>
  <c r="G32" i="5"/>
  <c r="B32" i="5"/>
  <c r="L31" i="5"/>
  <c r="G31" i="5"/>
  <c r="B31" i="5"/>
  <c r="L30" i="5"/>
  <c r="G30" i="5"/>
  <c r="B30" i="5"/>
  <c r="P28" i="5"/>
  <c r="O28" i="5"/>
  <c r="N28" i="5"/>
  <c r="L29" i="5"/>
  <c r="G29" i="5"/>
  <c r="F28" i="5"/>
  <c r="E28" i="5"/>
  <c r="D28" i="5"/>
  <c r="B29" i="5"/>
  <c r="K28" i="5"/>
  <c r="J28" i="5"/>
  <c r="I28" i="5"/>
  <c r="H28" i="5"/>
  <c r="P26" i="5"/>
  <c r="N26" i="5"/>
  <c r="L27" i="5"/>
  <c r="G27" i="5"/>
  <c r="F26" i="5"/>
  <c r="E26" i="5"/>
  <c r="D26" i="5"/>
  <c r="B27" i="5"/>
  <c r="K26" i="5"/>
  <c r="K25" i="5" s="1"/>
  <c r="K33" i="5" s="1"/>
  <c r="J26" i="5"/>
  <c r="I26" i="5"/>
  <c r="H26" i="5"/>
  <c r="L24" i="5"/>
  <c r="G24" i="5"/>
  <c r="L22" i="5"/>
  <c r="G22" i="5"/>
  <c r="B22" i="5"/>
  <c r="L21" i="5"/>
  <c r="G21" i="5"/>
  <c r="B21" i="5"/>
  <c r="L20" i="5"/>
  <c r="G20" i="5"/>
  <c r="B20" i="5"/>
  <c r="P18" i="5"/>
  <c r="N18" i="5"/>
  <c r="L19" i="5"/>
  <c r="G19" i="5"/>
  <c r="F18" i="5"/>
  <c r="E18" i="5"/>
  <c r="D18" i="5"/>
  <c r="B19" i="5"/>
  <c r="K18" i="5"/>
  <c r="I18" i="5"/>
  <c r="H18" i="5"/>
  <c r="O15" i="5"/>
  <c r="L17" i="5"/>
  <c r="G17" i="5"/>
  <c r="B17" i="5"/>
  <c r="L16" i="5"/>
  <c r="L15" i="5" s="1"/>
  <c r="K15" i="5"/>
  <c r="J15" i="5"/>
  <c r="G16" i="5"/>
  <c r="B16" i="5"/>
  <c r="P15" i="5"/>
  <c r="P14" i="5" s="1"/>
  <c r="N15" i="5"/>
  <c r="M15" i="5"/>
  <c r="F15" i="5"/>
  <c r="E15" i="5"/>
  <c r="D15" i="5"/>
  <c r="C15" i="5"/>
  <c r="G13" i="5"/>
  <c r="G28" i="5" l="1"/>
  <c r="G26" i="5"/>
  <c r="J25" i="5"/>
  <c r="J33" i="5" s="1"/>
  <c r="B15" i="5"/>
  <c r="N25" i="5"/>
  <c r="L18" i="5"/>
  <c r="L14" i="5" s="1"/>
  <c r="P25" i="5"/>
  <c r="D25" i="5"/>
  <c r="G15" i="5"/>
  <c r="D14" i="5"/>
  <c r="B18" i="5"/>
  <c r="G18" i="5"/>
  <c r="E25" i="5"/>
  <c r="E14" i="5"/>
  <c r="K14" i="5"/>
  <c r="K23" i="5" s="1"/>
  <c r="F25" i="5"/>
  <c r="F14" i="5"/>
  <c r="J18" i="5"/>
  <c r="P23" i="5"/>
  <c r="M18" i="5"/>
  <c r="M14" i="5" s="1"/>
  <c r="M26" i="5"/>
  <c r="M28" i="5"/>
  <c r="N14" i="5"/>
  <c r="H15" i="5"/>
  <c r="B24" i="5"/>
  <c r="H25" i="5"/>
  <c r="I15" i="5"/>
  <c r="C18" i="5"/>
  <c r="O18" i="5"/>
  <c r="I25" i="5"/>
  <c r="C26" i="5"/>
  <c r="O26" i="5"/>
  <c r="C28" i="5"/>
  <c r="B28" i="5" s="1"/>
  <c r="L13" i="5"/>
  <c r="B13" i="5"/>
  <c r="M23" i="5" l="1"/>
  <c r="F23" i="5"/>
  <c r="G25" i="5"/>
  <c r="E33" i="5"/>
  <c r="O25" i="5"/>
  <c r="G14" i="5"/>
  <c r="N33" i="5"/>
  <c r="D33" i="5"/>
  <c r="D23" i="5"/>
  <c r="C25" i="5"/>
  <c r="B26" i="5"/>
  <c r="E23" i="5"/>
  <c r="F33" i="5"/>
  <c r="I33" i="5"/>
  <c r="H14" i="5"/>
  <c r="B14" i="5"/>
  <c r="B23" i="5" s="1"/>
  <c r="I14" i="5"/>
  <c r="O14" i="5"/>
  <c r="P33" i="5"/>
  <c r="M25" i="5"/>
  <c r="L26" i="5"/>
  <c r="C14" i="5"/>
  <c r="H33" i="5"/>
  <c r="N23" i="5"/>
  <c r="L23" i="5"/>
  <c r="L28" i="5"/>
  <c r="J14" i="5"/>
  <c r="O23" i="5" l="1"/>
  <c r="O33" i="5"/>
  <c r="I23" i="5"/>
  <c r="C33" i="5"/>
  <c r="B25" i="5"/>
  <c r="C23" i="5"/>
  <c r="G33" i="5"/>
  <c r="H23" i="5"/>
  <c r="J23" i="5"/>
  <c r="M33" i="5"/>
  <c r="L25" i="5"/>
  <c r="G23" i="5"/>
  <c r="B33" i="5" l="1"/>
  <c r="L33" i="5"/>
</calcChain>
</file>

<file path=xl/sharedStrings.xml><?xml version="1.0" encoding="utf-8"?>
<sst xmlns="http://schemas.openxmlformats.org/spreadsheetml/2006/main" count="53" uniqueCount="39">
  <si>
    <t>República de Panamá</t>
  </si>
  <si>
    <t>CONTRALORÍA GENERAL DE LA REPÚBLICA</t>
  </si>
  <si>
    <t>Instituto Nacional de Estadística y Censo</t>
  </si>
  <si>
    <t>Partida</t>
  </si>
  <si>
    <t>2022 (P)</t>
  </si>
  <si>
    <t>2023 (P)</t>
  </si>
  <si>
    <t>2024 (E)</t>
  </si>
  <si>
    <t>Total</t>
  </si>
  <si>
    <t>Trimestre</t>
  </si>
  <si>
    <t>Primer</t>
  </si>
  <si>
    <t>Segundo</t>
  </si>
  <si>
    <t>Tercer</t>
  </si>
  <si>
    <t>Cuarto</t>
  </si>
  <si>
    <t xml:space="preserve">Primer </t>
  </si>
  <si>
    <t>En Zona Libre de Colón</t>
  </si>
  <si>
    <t>En Zonas Francas</t>
  </si>
  <si>
    <t>Otros ajustes exportación</t>
  </si>
  <si>
    <t>Exportaciones de electricidad</t>
  </si>
  <si>
    <t>Exportaciones de coco</t>
  </si>
  <si>
    <t>Bienes para reparación o almacenamiento sin traspaso de la propiedad</t>
  </si>
  <si>
    <t>Bienes adquiridos en puerto por medio de transporte</t>
  </si>
  <si>
    <t>Bienes totales según la balanza de pagos (exportación)</t>
  </si>
  <si>
    <t xml:space="preserve">Importaciones de la Zona Libre de Colón </t>
  </si>
  <si>
    <t>Otros ajustes importación</t>
  </si>
  <si>
    <t>Importaciones de electricidad</t>
  </si>
  <si>
    <t>Importaciones de maquinaria y equipo de transporte</t>
  </si>
  <si>
    <t>Bienes totales según la balanza de pagos (importación)</t>
  </si>
  <si>
    <t>NOTA: La diferencia que se observa entre el total y los parciales se debe al redondeo.</t>
  </si>
  <si>
    <t>0.0 Cuando la cantidad es menor a la unidad o fracción decimal adoptada, para la expresión del dato.</t>
  </si>
  <si>
    <t>(P) Cifras preliminares.</t>
  </si>
  <si>
    <t>(E) Cifras estimadas.</t>
  </si>
  <si>
    <t>Estadísticas del comercio de mercancías como aparecen en los datos fuentes de exportaciones</t>
  </si>
  <si>
    <t>Ajustes exportaciones</t>
  </si>
  <si>
    <t>Estadísticas del comercio de mercancías como aparecen en los datos fuentes de importaciones</t>
  </si>
  <si>
    <t>Ajustes de cobertura transacciones con residentes</t>
  </si>
  <si>
    <t>En millones de balboas</t>
  </si>
  <si>
    <t>Ajustes importaciones</t>
  </si>
  <si>
    <t>Cuadro 1.1. CONCILIACIÓN ENTRE LOS DATOS FUENTE DE LAS MERCANCÍAS Y LOS BIENES TOTALES,</t>
  </si>
  <si>
    <t xml:space="preserve"> SEGÚN LA BALANZA DE PAGOS: AÑOS 2022-24,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</si>
</sst>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#,##0.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CA6C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1" xfId="0" applyFont="1" applyFill="1" applyBorder="1"/>
    <xf numFmtId="0" fontId="2" fillId="0" borderId="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/>
    <xf numFmtId="0" fontId="1" fillId="0" borderId="7" xfId="0" applyFont="1" applyFill="1" applyBorder="1"/>
    <xf numFmtId="165" fontId="2" fillId="0" borderId="13" xfId="0" applyNumberFormat="1" applyFont="1" applyBorder="1"/>
    <xf numFmtId="165" fontId="2" fillId="0" borderId="8" xfId="0" applyNumberFormat="1" applyFont="1" applyBorder="1"/>
    <xf numFmtId="165" fontId="1" fillId="0" borderId="13" xfId="0" applyNumberFormat="1" applyFont="1" applyBorder="1"/>
    <xf numFmtId="165" fontId="1" fillId="0" borderId="8" xfId="0" applyNumberFormat="1" applyFont="1" applyBorder="1"/>
    <xf numFmtId="166" fontId="1" fillId="0" borderId="6" xfId="1" applyNumberFormat="1" applyFont="1" applyFill="1" applyBorder="1" applyAlignment="1" applyProtection="1">
      <alignment horizontal="left" indent="2"/>
      <protection locked="0"/>
    </xf>
    <xf numFmtId="0" fontId="1" fillId="0" borderId="11" xfId="0" applyFont="1" applyBorder="1"/>
    <xf numFmtId="4" fontId="1" fillId="0" borderId="12" xfId="0" applyNumberFormat="1" applyFont="1" applyBorder="1"/>
    <xf numFmtId="4" fontId="2" fillId="0" borderId="12" xfId="0" applyNumberFormat="1" applyFont="1" applyBorder="1"/>
    <xf numFmtId="165" fontId="2" fillId="0" borderId="12" xfId="0" applyNumberFormat="1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0" xfId="0" applyNumberFormat="1" applyFont="1" applyFill="1" applyAlignment="1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165" fontId="1" fillId="4" borderId="13" xfId="0" applyNumberFormat="1" applyFont="1" applyFill="1" applyBorder="1"/>
    <xf numFmtId="0" fontId="1" fillId="0" borderId="6" xfId="0" applyFont="1" applyFill="1" applyBorder="1" applyAlignment="1">
      <alignment horizontal="left" vertical="center" wrapText="1" indent="2"/>
    </xf>
    <xf numFmtId="0" fontId="1" fillId="0" borderId="6" xfId="0" applyFont="1" applyFill="1" applyBorder="1" applyAlignment="1">
      <alignment horizontal="left" indent="2"/>
    </xf>
    <xf numFmtId="165" fontId="1" fillId="4" borderId="8" xfId="0" applyNumberFormat="1" applyFont="1" applyFill="1" applyBorder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left" indent="1"/>
    </xf>
    <xf numFmtId="0" fontId="4" fillId="0" borderId="6" xfId="0" applyFont="1" applyFill="1" applyBorder="1"/>
    <xf numFmtId="0" fontId="2" fillId="0" borderId="0" xfId="0" applyFont="1" applyFill="1" applyAlignment="1">
      <alignment horizontal="center"/>
    </xf>
    <xf numFmtId="0" fontId="2" fillId="0" borderId="9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/>
    <xf numFmtId="165" fontId="5" fillId="0" borderId="13" xfId="0" applyNumberFormat="1" applyFont="1" applyFill="1" applyBorder="1"/>
    <xf numFmtId="165" fontId="5" fillId="0" borderId="8" xfId="0" applyNumberFormat="1" applyFont="1" applyBorder="1"/>
    <xf numFmtId="0" fontId="1" fillId="2" borderId="0" xfId="0" applyNumberFormat="1" applyFont="1" applyFill="1" applyBorder="1"/>
    <xf numFmtId="0" fontId="2" fillId="0" borderId="0" xfId="0" applyFont="1" applyFill="1" applyAlignment="1">
      <alignment horizontal="centerContinuous"/>
    </xf>
    <xf numFmtId="164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Vínculos" xfId="1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abSelected="1" zoomScaleNormal="100" workbookViewId="0">
      <pane xSplit="1" topLeftCell="B1" activePane="topRight" state="frozen"/>
      <selection activeCell="A18" sqref="A18"/>
      <selection pane="topRight" sqref="A1:P1"/>
    </sheetView>
  </sheetViews>
  <sheetFormatPr baseColWidth="10" defaultRowHeight="12.75" x14ac:dyDescent="0.2"/>
  <cols>
    <col min="1" max="1" width="55.7109375" style="1" customWidth="1"/>
    <col min="2" max="16" width="9.7109375" style="1" customWidth="1"/>
    <col min="17" max="16384" width="11.42578125" style="1"/>
  </cols>
  <sheetData>
    <row r="1" spans="1:16" ht="12.7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2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2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6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6" ht="12.75" customHeight="1" x14ac:dyDescent="0.2">
      <c r="A5" s="35" t="s">
        <v>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2.75" customHeight="1" x14ac:dyDescent="0.2">
      <c r="A6" s="44" t="s">
        <v>38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6" ht="12.75" customHeight="1" x14ac:dyDescent="0.2">
      <c r="A8" s="45" t="s">
        <v>3</v>
      </c>
      <c r="B8" s="39" t="s">
        <v>35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2.75" customHeight="1" x14ac:dyDescent="0.2">
      <c r="A9" s="46"/>
      <c r="B9" s="39" t="s">
        <v>4</v>
      </c>
      <c r="C9" s="40"/>
      <c r="D9" s="40"/>
      <c r="E9" s="40"/>
      <c r="F9" s="53"/>
      <c r="G9" s="36" t="s">
        <v>5</v>
      </c>
      <c r="H9" s="36"/>
      <c r="I9" s="36"/>
      <c r="J9" s="36"/>
      <c r="K9" s="36"/>
      <c r="L9" s="37" t="s">
        <v>6</v>
      </c>
      <c r="M9" s="38"/>
      <c r="N9" s="38"/>
      <c r="O9" s="38"/>
      <c r="P9" s="38"/>
    </row>
    <row r="10" spans="1:16" ht="12.75" customHeight="1" x14ac:dyDescent="0.2">
      <c r="A10" s="46"/>
      <c r="B10" s="48" t="s">
        <v>7</v>
      </c>
      <c r="C10" s="41" t="s">
        <v>8</v>
      </c>
      <c r="D10" s="42"/>
      <c r="E10" s="42"/>
      <c r="F10" s="50"/>
      <c r="G10" s="48" t="s">
        <v>7</v>
      </c>
      <c r="H10" s="41" t="s">
        <v>8</v>
      </c>
      <c r="I10" s="42"/>
      <c r="J10" s="42"/>
      <c r="K10" s="50"/>
      <c r="L10" s="51" t="s">
        <v>7</v>
      </c>
      <c r="M10" s="41" t="s">
        <v>8</v>
      </c>
      <c r="N10" s="42"/>
      <c r="O10" s="42"/>
      <c r="P10" s="42"/>
    </row>
    <row r="11" spans="1:16" ht="12.75" customHeight="1" x14ac:dyDescent="0.2">
      <c r="A11" s="47"/>
      <c r="B11" s="49"/>
      <c r="C11" s="19" t="s">
        <v>9</v>
      </c>
      <c r="D11" s="19" t="s">
        <v>10</v>
      </c>
      <c r="E11" s="19" t="s">
        <v>11</v>
      </c>
      <c r="F11" s="19" t="s">
        <v>12</v>
      </c>
      <c r="G11" s="49"/>
      <c r="H11" s="19" t="s">
        <v>9</v>
      </c>
      <c r="I11" s="19" t="s">
        <v>10</v>
      </c>
      <c r="J11" s="19" t="s">
        <v>11</v>
      </c>
      <c r="K11" s="19" t="s">
        <v>12</v>
      </c>
      <c r="L11" s="52"/>
      <c r="M11" s="19" t="s">
        <v>13</v>
      </c>
      <c r="N11" s="19" t="s">
        <v>10</v>
      </c>
      <c r="O11" s="19" t="s">
        <v>11</v>
      </c>
      <c r="P11" s="20" t="s">
        <v>12</v>
      </c>
    </row>
    <row r="12" spans="1:16" ht="6" customHeight="1" x14ac:dyDescent="0.2">
      <c r="A12" s="3"/>
      <c r="B12" s="30"/>
      <c r="C12" s="4"/>
      <c r="D12" s="4"/>
      <c r="E12" s="4"/>
      <c r="F12" s="4"/>
      <c r="G12" s="30"/>
      <c r="H12" s="4"/>
      <c r="I12" s="4"/>
      <c r="J12" s="4"/>
      <c r="K12" s="4"/>
      <c r="L12" s="4"/>
      <c r="M12" s="5"/>
      <c r="N12" s="5"/>
      <c r="O12" s="5"/>
      <c r="P12" s="6"/>
    </row>
    <row r="13" spans="1:16" ht="27" customHeight="1" x14ac:dyDescent="0.2">
      <c r="A13" s="25" t="s">
        <v>31</v>
      </c>
      <c r="B13" s="7">
        <f>SUM(C13:F13)</f>
        <v>16525.295754999999</v>
      </c>
      <c r="C13" s="7">
        <v>3775.1907859999997</v>
      </c>
      <c r="D13" s="7">
        <v>3957.379379</v>
      </c>
      <c r="E13" s="7">
        <v>4314.3986989999994</v>
      </c>
      <c r="F13" s="7">
        <v>4478.3268910000006</v>
      </c>
      <c r="G13" s="7">
        <f>SUM(H13:K13)</f>
        <v>18099.276195999999</v>
      </c>
      <c r="H13" s="7">
        <v>4870.5654279999999</v>
      </c>
      <c r="I13" s="7">
        <v>3990.2370839999999</v>
      </c>
      <c r="J13" s="7">
        <v>4396.3570570000002</v>
      </c>
      <c r="K13" s="7">
        <v>4842.1166270000003</v>
      </c>
      <c r="L13" s="7">
        <f>SUM(M13:P13)</f>
        <v>14950.876502000001</v>
      </c>
      <c r="M13" s="7">
        <v>3373.7846650000001</v>
      </c>
      <c r="N13" s="7">
        <v>3552.4555679999999</v>
      </c>
      <c r="O13" s="7">
        <v>4053.688451</v>
      </c>
      <c r="P13" s="8">
        <v>3970.9478180000001</v>
      </c>
    </row>
    <row r="14" spans="1:16" ht="12.75" customHeight="1" x14ac:dyDescent="0.2">
      <c r="A14" s="26" t="s">
        <v>32</v>
      </c>
      <c r="B14" s="7">
        <f>B15+B18</f>
        <v>1420.8225034500001</v>
      </c>
      <c r="C14" s="7">
        <f>C15+C18</f>
        <v>544.75165478999998</v>
      </c>
      <c r="D14" s="7">
        <f t="shared" ref="D14:F14" si="0">D15+D18</f>
        <v>636.85818218000009</v>
      </c>
      <c r="E14" s="7">
        <f t="shared" si="0"/>
        <v>430.06353614000005</v>
      </c>
      <c r="F14" s="7">
        <f t="shared" si="0"/>
        <v>-190.85086965999994</v>
      </c>
      <c r="G14" s="7">
        <f>G15+G18</f>
        <v>-1105.4915534400004</v>
      </c>
      <c r="H14" s="7">
        <f t="shared" ref="H14:K14" si="1">H15+H18</f>
        <v>-720.55062262000001</v>
      </c>
      <c r="I14" s="7">
        <f t="shared" si="1"/>
        <v>208.57992551000001</v>
      </c>
      <c r="J14" s="7">
        <f t="shared" si="1"/>
        <v>301.72591701000005</v>
      </c>
      <c r="K14" s="7">
        <f t="shared" si="1"/>
        <v>-895.24677334</v>
      </c>
      <c r="L14" s="7">
        <f>L15+L18</f>
        <v>1043.1236279100001</v>
      </c>
      <c r="M14" s="7">
        <f t="shared" ref="M14:P14" si="2">M15+M18</f>
        <v>266.58349823000003</v>
      </c>
      <c r="N14" s="7">
        <f t="shared" si="2"/>
        <v>270.90851897000005</v>
      </c>
      <c r="O14" s="7">
        <f t="shared" si="2"/>
        <v>273.36398155000006</v>
      </c>
      <c r="P14" s="8">
        <f t="shared" si="2"/>
        <v>232.26762916000007</v>
      </c>
    </row>
    <row r="15" spans="1:16" ht="12.75" customHeight="1" x14ac:dyDescent="0.2">
      <c r="A15" s="27" t="s">
        <v>34</v>
      </c>
      <c r="B15" s="7">
        <f>SUM(B16:B17)</f>
        <v>-1216.114525</v>
      </c>
      <c r="C15" s="7">
        <f>SUM(C16:C17)</f>
        <v>-260.73296200000004</v>
      </c>
      <c r="D15" s="7">
        <f t="shared" ref="D15:P15" si="3">SUM(D16:D17)</f>
        <v>-271.368493</v>
      </c>
      <c r="E15" s="7">
        <f t="shared" si="3"/>
        <v>-298.39487300000002</v>
      </c>
      <c r="F15" s="7">
        <f t="shared" si="3"/>
        <v>-385.61819699999995</v>
      </c>
      <c r="G15" s="7">
        <f t="shared" si="3"/>
        <v>-1297.5390580000001</v>
      </c>
      <c r="H15" s="7">
        <f t="shared" si="3"/>
        <v>-313.40212100000002</v>
      </c>
      <c r="I15" s="7">
        <f t="shared" si="3"/>
        <v>-288.27283799999998</v>
      </c>
      <c r="J15" s="7">
        <f t="shared" si="3"/>
        <v>-324.62646999999998</v>
      </c>
      <c r="K15" s="7">
        <f t="shared" si="3"/>
        <v>-371.23762899999997</v>
      </c>
      <c r="L15" s="7">
        <f t="shared" si="3"/>
        <v>-1304.4242919999999</v>
      </c>
      <c r="M15" s="7">
        <f t="shared" si="3"/>
        <v>-295.22616600000003</v>
      </c>
      <c r="N15" s="7">
        <f t="shared" si="3"/>
        <v>-309.92672600000003</v>
      </c>
      <c r="O15" s="7">
        <f t="shared" si="3"/>
        <v>-302.854378</v>
      </c>
      <c r="P15" s="8">
        <f t="shared" si="3"/>
        <v>-396.41702199999997</v>
      </c>
    </row>
    <row r="16" spans="1:16" ht="12.75" customHeight="1" x14ac:dyDescent="0.2">
      <c r="A16" s="23" t="s">
        <v>14</v>
      </c>
      <c r="B16" s="9">
        <f t="shared" ref="B16:B32" si="4">SUM(C16:F16)</f>
        <v>-1197.75144</v>
      </c>
      <c r="C16" s="21">
        <v>-257.81269600000002</v>
      </c>
      <c r="D16" s="21">
        <v>-268.01220599999999</v>
      </c>
      <c r="E16" s="21">
        <v>-291.26671300000004</v>
      </c>
      <c r="F16" s="21">
        <v>-380.65982499999996</v>
      </c>
      <c r="G16" s="9">
        <f t="shared" ref="G16:G27" si="5">SUM(H16:K16)</f>
        <v>-1254.931736</v>
      </c>
      <c r="H16" s="21">
        <v>-306.08716100000004</v>
      </c>
      <c r="I16" s="21">
        <v>-281.00208099999998</v>
      </c>
      <c r="J16" s="21">
        <v>-309.165595</v>
      </c>
      <c r="K16" s="21">
        <v>-358.67689899999999</v>
      </c>
      <c r="L16" s="9">
        <f t="shared" ref="L16:L27" si="6">SUM(M16:P16)</f>
        <v>-1264.8884499999999</v>
      </c>
      <c r="M16" s="21">
        <v>-289.72150400000004</v>
      </c>
      <c r="N16" s="21">
        <v>-292.41475200000002</v>
      </c>
      <c r="O16" s="21">
        <v>-295.45217400000001</v>
      </c>
      <c r="P16" s="24">
        <v>-387.30001999999996</v>
      </c>
    </row>
    <row r="17" spans="1:16" ht="12.75" customHeight="1" x14ac:dyDescent="0.2">
      <c r="A17" s="23" t="s">
        <v>15</v>
      </c>
      <c r="B17" s="9">
        <f t="shared" si="4"/>
        <v>-18.363085000000002</v>
      </c>
      <c r="C17" s="9">
        <v>-2.9202659999999998</v>
      </c>
      <c r="D17" s="9">
        <v>-3.356287</v>
      </c>
      <c r="E17" s="9">
        <v>-7.1281600000000003</v>
      </c>
      <c r="F17" s="9">
        <v>-4.9583719999999998</v>
      </c>
      <c r="G17" s="9">
        <f t="shared" si="5"/>
        <v>-42.607321999999996</v>
      </c>
      <c r="H17" s="9">
        <v>-7.3149600000000001</v>
      </c>
      <c r="I17" s="9">
        <v>-7.2707569999999997</v>
      </c>
      <c r="J17" s="9">
        <v>-15.460875</v>
      </c>
      <c r="K17" s="9">
        <v>-12.56073</v>
      </c>
      <c r="L17" s="9">
        <f t="shared" si="6"/>
        <v>-39.535842000000002</v>
      </c>
      <c r="M17" s="9">
        <v>-5.5046619999999997</v>
      </c>
      <c r="N17" s="9">
        <v>-17.511973999999999</v>
      </c>
      <c r="O17" s="9">
        <v>-7.4022040000000002</v>
      </c>
      <c r="P17" s="10">
        <v>-9.1170019999999994</v>
      </c>
    </row>
    <row r="18" spans="1:16" ht="12.75" customHeight="1" x14ac:dyDescent="0.2">
      <c r="A18" s="27" t="s">
        <v>16</v>
      </c>
      <c r="B18" s="7">
        <f>SUM(B19:B22)</f>
        <v>2636.9370284500001</v>
      </c>
      <c r="C18" s="7">
        <f>SUM(C19:C22)</f>
        <v>805.48461679000002</v>
      </c>
      <c r="D18" s="7">
        <f t="shared" ref="D18:F18" si="7">SUM(D19:D22)</f>
        <v>908.22667518000014</v>
      </c>
      <c r="E18" s="7">
        <f t="shared" si="7"/>
        <v>728.45840914000007</v>
      </c>
      <c r="F18" s="7">
        <f t="shared" si="7"/>
        <v>194.76732734000001</v>
      </c>
      <c r="G18" s="7">
        <f>SUM(G19:G22)</f>
        <v>192.04750455999965</v>
      </c>
      <c r="H18" s="7">
        <f t="shared" ref="H18:K18" si="8">SUM(H19:H22)</f>
        <v>-407.14850162000005</v>
      </c>
      <c r="I18" s="7">
        <f t="shared" si="8"/>
        <v>496.85276350999999</v>
      </c>
      <c r="J18" s="7">
        <f t="shared" si="8"/>
        <v>626.35238701000003</v>
      </c>
      <c r="K18" s="7">
        <f t="shared" si="8"/>
        <v>-524.00914434000003</v>
      </c>
      <c r="L18" s="7">
        <f>SUM(L19:L22)</f>
        <v>2347.54791991</v>
      </c>
      <c r="M18" s="7">
        <f t="shared" ref="M18:P18" si="9">SUM(M19:M22)</f>
        <v>561.80966423000007</v>
      </c>
      <c r="N18" s="7">
        <f t="shared" si="9"/>
        <v>580.83524497000008</v>
      </c>
      <c r="O18" s="7">
        <f t="shared" si="9"/>
        <v>576.21835955000006</v>
      </c>
      <c r="P18" s="8">
        <f t="shared" si="9"/>
        <v>628.68465116000004</v>
      </c>
    </row>
    <row r="19" spans="1:16" ht="12.75" customHeight="1" x14ac:dyDescent="0.2">
      <c r="A19" s="23" t="s">
        <v>17</v>
      </c>
      <c r="B19" s="9">
        <f>SUM(C19:F19)</f>
        <v>3.4167305099999998</v>
      </c>
      <c r="C19" s="9">
        <v>0.89147863000000005</v>
      </c>
      <c r="D19" s="9">
        <v>0</v>
      </c>
      <c r="E19" s="9">
        <v>0.35869590000000001</v>
      </c>
      <c r="F19" s="9">
        <v>2.16655598</v>
      </c>
      <c r="G19" s="9">
        <f>SUM(H19:K19)</f>
        <v>12.121359139999999</v>
      </c>
      <c r="H19" s="9">
        <v>8.325614719999999</v>
      </c>
      <c r="I19" s="9">
        <v>3.6528492799999999</v>
      </c>
      <c r="J19" s="9">
        <v>2.4121090000000001E-2</v>
      </c>
      <c r="K19" s="9">
        <v>0.11877405000000001</v>
      </c>
      <c r="L19" s="9">
        <f>SUM(M19:P19)</f>
        <v>5.8373260500000006</v>
      </c>
      <c r="M19" s="9">
        <v>0</v>
      </c>
      <c r="N19" s="9">
        <v>0</v>
      </c>
      <c r="O19" s="9">
        <v>5.4531214500000003</v>
      </c>
      <c r="P19" s="10">
        <v>0.38420460000000001</v>
      </c>
    </row>
    <row r="20" spans="1:16" ht="12.75" customHeight="1" x14ac:dyDescent="0.2">
      <c r="A20" s="23" t="s">
        <v>18</v>
      </c>
      <c r="B20" s="9">
        <f>SUM(C20:F20)</f>
        <v>0.8</v>
      </c>
      <c r="C20" s="9">
        <v>0.2</v>
      </c>
      <c r="D20" s="9">
        <v>0.2</v>
      </c>
      <c r="E20" s="9">
        <v>0.2</v>
      </c>
      <c r="F20" s="9">
        <v>0.2</v>
      </c>
      <c r="G20" s="9">
        <f>SUM(H20:K20)</f>
        <v>0.8</v>
      </c>
      <c r="H20" s="9">
        <v>0.2</v>
      </c>
      <c r="I20" s="9">
        <v>0.2</v>
      </c>
      <c r="J20" s="9">
        <v>0.2</v>
      </c>
      <c r="K20" s="9">
        <v>0.2</v>
      </c>
      <c r="L20" s="9">
        <f>SUM(M20:P20)</f>
        <v>0.8</v>
      </c>
      <c r="M20" s="9">
        <v>0.2</v>
      </c>
      <c r="N20" s="9">
        <v>0.2</v>
      </c>
      <c r="O20" s="9">
        <v>0.2</v>
      </c>
      <c r="P20" s="10">
        <v>0.2</v>
      </c>
    </row>
    <row r="21" spans="1:16" ht="27" customHeight="1" x14ac:dyDescent="0.2">
      <c r="A21" s="22" t="s">
        <v>19</v>
      </c>
      <c r="B21" s="9">
        <f>SUM(C21:F21)</f>
        <v>-365.69993746</v>
      </c>
      <c r="C21" s="9">
        <v>0</v>
      </c>
      <c r="D21" s="9">
        <v>0</v>
      </c>
      <c r="E21" s="9">
        <v>0</v>
      </c>
      <c r="F21" s="9">
        <v>-365.69993746</v>
      </c>
      <c r="G21" s="9">
        <f t="shared" ref="G21:G22" si="10">SUM(H21:K21)</f>
        <v>-2100.50207</v>
      </c>
      <c r="H21" s="9">
        <v>-948.78114700000003</v>
      </c>
      <c r="I21" s="9">
        <v>-12.534176</v>
      </c>
      <c r="J21" s="9">
        <v>-5.2904840000000002</v>
      </c>
      <c r="K21" s="9">
        <v>-1133.8962630000001</v>
      </c>
      <c r="L21" s="9">
        <f t="shared" ref="L21:L22" si="11">SUM(M21:P21)</f>
        <v>-219.72867300000001</v>
      </c>
      <c r="M21" s="9">
        <v>0</v>
      </c>
      <c r="N21" s="9">
        <v>-29.879076000000001</v>
      </c>
      <c r="O21" s="9">
        <v>-133.315268</v>
      </c>
      <c r="P21" s="10">
        <v>-56.534329</v>
      </c>
    </row>
    <row r="22" spans="1:16" ht="12.75" customHeight="1" x14ac:dyDescent="0.2">
      <c r="A22" s="23" t="s">
        <v>20</v>
      </c>
      <c r="B22" s="9">
        <f>SUM(C22:F22)</f>
        <v>2998.4202353999999</v>
      </c>
      <c r="C22" s="9">
        <v>804.39313816000003</v>
      </c>
      <c r="D22" s="9">
        <v>908.0266751800001</v>
      </c>
      <c r="E22" s="9">
        <v>727.8997132400001</v>
      </c>
      <c r="F22" s="9">
        <v>558.10070882000002</v>
      </c>
      <c r="G22" s="9">
        <f t="shared" si="10"/>
        <v>2279.6282154199998</v>
      </c>
      <c r="H22" s="9">
        <v>533.10703065999996</v>
      </c>
      <c r="I22" s="9">
        <v>505.53409023</v>
      </c>
      <c r="J22" s="9">
        <v>631.41874991999998</v>
      </c>
      <c r="K22" s="9">
        <v>609.56834461000005</v>
      </c>
      <c r="L22" s="9">
        <f t="shared" si="11"/>
        <v>2560.6392668600001</v>
      </c>
      <c r="M22" s="9">
        <v>561.60966423000002</v>
      </c>
      <c r="N22" s="9">
        <v>610.51432097000009</v>
      </c>
      <c r="O22" s="9">
        <v>703.88050610000005</v>
      </c>
      <c r="P22" s="10">
        <v>684.63477556000009</v>
      </c>
    </row>
    <row r="23" spans="1:16" ht="12.75" customHeight="1" x14ac:dyDescent="0.2">
      <c r="A23" s="28" t="s">
        <v>21</v>
      </c>
      <c r="B23" s="31">
        <f t="shared" ref="B23:P23" si="12">B13+B14</f>
        <v>17946.118258449998</v>
      </c>
      <c r="C23" s="31">
        <f t="shared" si="12"/>
        <v>4319.9424407899996</v>
      </c>
      <c r="D23" s="31">
        <f t="shared" si="12"/>
        <v>4594.2375611799998</v>
      </c>
      <c r="E23" s="31">
        <f t="shared" si="12"/>
        <v>4744.4622351399994</v>
      </c>
      <c r="F23" s="31">
        <f t="shared" si="12"/>
        <v>4287.4760213400004</v>
      </c>
      <c r="G23" s="32">
        <f t="shared" si="12"/>
        <v>16993.78464256</v>
      </c>
      <c r="H23" s="31">
        <f t="shared" si="12"/>
        <v>4150.0148053800003</v>
      </c>
      <c r="I23" s="31">
        <f t="shared" si="12"/>
        <v>4198.8170095099995</v>
      </c>
      <c r="J23" s="31">
        <f t="shared" si="12"/>
        <v>4698.0829740099998</v>
      </c>
      <c r="K23" s="31">
        <f t="shared" si="12"/>
        <v>3946.8698536600004</v>
      </c>
      <c r="L23" s="32">
        <f t="shared" si="12"/>
        <v>15994.00012991</v>
      </c>
      <c r="M23" s="31">
        <f t="shared" si="12"/>
        <v>3640.3681632300004</v>
      </c>
      <c r="N23" s="31">
        <f t="shared" si="12"/>
        <v>3823.3640869699998</v>
      </c>
      <c r="O23" s="31">
        <f t="shared" si="12"/>
        <v>4327.05243255</v>
      </c>
      <c r="P23" s="33">
        <f t="shared" si="12"/>
        <v>4203.2154471600006</v>
      </c>
    </row>
    <row r="24" spans="1:16" ht="27" customHeight="1" x14ac:dyDescent="0.2">
      <c r="A24" s="25" t="s">
        <v>33</v>
      </c>
      <c r="B24" s="7">
        <f>SUM(C24:F24)</f>
        <v>-28875.239826999998</v>
      </c>
      <c r="C24" s="7">
        <v>-6077.0078030000004</v>
      </c>
      <c r="D24" s="7">
        <v>-6271.1800570000005</v>
      </c>
      <c r="E24" s="7">
        <v>-9583.6590909999995</v>
      </c>
      <c r="F24" s="7">
        <v>-6943.3928759999999</v>
      </c>
      <c r="G24" s="7">
        <f>SUM(H24:K24)</f>
        <v>-37647.510781999998</v>
      </c>
      <c r="H24" s="7">
        <v>-6152.1260769999999</v>
      </c>
      <c r="I24" s="7">
        <v>-8420.6012249999985</v>
      </c>
      <c r="J24" s="7">
        <v>-12723.449108000001</v>
      </c>
      <c r="K24" s="7">
        <v>-10351.334372000001</v>
      </c>
      <c r="L24" s="7">
        <f>SUM(M24:P24)</f>
        <v>-26957.125882</v>
      </c>
      <c r="M24" s="7">
        <v>-7224.5104760000004</v>
      </c>
      <c r="N24" s="7">
        <v>-6225.1674149999999</v>
      </c>
      <c r="O24" s="7">
        <v>-6908.7611369999995</v>
      </c>
      <c r="P24" s="8">
        <v>-6598.6868540000005</v>
      </c>
    </row>
    <row r="25" spans="1:16" ht="12.75" customHeight="1" x14ac:dyDescent="0.2">
      <c r="A25" s="26" t="s">
        <v>36</v>
      </c>
      <c r="B25" s="7">
        <f>SUM(C25:F25)</f>
        <v>1731.8408668799993</v>
      </c>
      <c r="C25" s="7">
        <f>C26+C28</f>
        <v>-425.24800019000008</v>
      </c>
      <c r="D25" s="7">
        <f>D26+D28</f>
        <v>-545.57172390000028</v>
      </c>
      <c r="E25" s="7">
        <f>E26+E28</f>
        <v>2305.1936619399999</v>
      </c>
      <c r="F25" s="7">
        <f>F26+F28</f>
        <v>397.46692902999996</v>
      </c>
      <c r="G25" s="7">
        <f>SUM(H25:K25)</f>
        <v>7627.4773621100003</v>
      </c>
      <c r="H25" s="7">
        <f>H26+H28</f>
        <v>78.134007839999981</v>
      </c>
      <c r="I25" s="7">
        <f>I26+I28</f>
        <v>1922.1334754600002</v>
      </c>
      <c r="J25" s="7">
        <f>J26+J28</f>
        <v>4475.2489040700002</v>
      </c>
      <c r="K25" s="7">
        <f>K26+K28</f>
        <v>1151.96097474</v>
      </c>
      <c r="L25" s="7">
        <f>SUM(M25:P25)</f>
        <v>1816.5054339800001</v>
      </c>
      <c r="M25" s="7">
        <f>M26+M28</f>
        <v>1031.96448123</v>
      </c>
      <c r="N25" s="7">
        <f>N26+N28</f>
        <v>-195.94539176000001</v>
      </c>
      <c r="O25" s="7">
        <f>O26+O28</f>
        <v>918.67759314</v>
      </c>
      <c r="P25" s="8">
        <f>P26+P28</f>
        <v>61.808751369999982</v>
      </c>
    </row>
    <row r="26" spans="1:16" ht="12.75" customHeight="1" x14ac:dyDescent="0.2">
      <c r="A26" s="27" t="s">
        <v>34</v>
      </c>
      <c r="B26" s="9">
        <f t="shared" si="4"/>
        <v>2331.361069</v>
      </c>
      <c r="C26" s="9">
        <f>SUM(C27:C27)</f>
        <v>556.55435899999998</v>
      </c>
      <c r="D26" s="9">
        <f>SUM(D27:D27)</f>
        <v>521.68491199999994</v>
      </c>
      <c r="E26" s="9">
        <f>SUM(E27:E27)</f>
        <v>637.06140300000004</v>
      </c>
      <c r="F26" s="9">
        <f>SUM(F27:F27)</f>
        <v>616.06039499999997</v>
      </c>
      <c r="G26" s="9">
        <f t="shared" si="5"/>
        <v>2211.3437820000004</v>
      </c>
      <c r="H26" s="9">
        <f>SUM(H27:H27)</f>
        <v>542.57357100000002</v>
      </c>
      <c r="I26" s="9">
        <f>SUM(I27:I27)</f>
        <v>527.33661700000005</v>
      </c>
      <c r="J26" s="9">
        <f>SUM(J27:J27)</f>
        <v>571.85336100000006</v>
      </c>
      <c r="K26" s="9">
        <f>SUM(K27:K27)</f>
        <v>569.58023300000002</v>
      </c>
      <c r="L26" s="9">
        <f t="shared" si="6"/>
        <v>2218.383742</v>
      </c>
      <c r="M26" s="9">
        <f>SUM(M27:M27)</f>
        <v>472.75464499999998</v>
      </c>
      <c r="N26" s="9">
        <f>SUM(N27:N27)</f>
        <v>500.23571200000004</v>
      </c>
      <c r="O26" s="9">
        <f>SUM(O27:O27)</f>
        <v>606.32707000000005</v>
      </c>
      <c r="P26" s="10">
        <f>SUM(P27:P27)</f>
        <v>639.06631500000003</v>
      </c>
    </row>
    <row r="27" spans="1:16" ht="12.75" customHeight="1" x14ac:dyDescent="0.2">
      <c r="A27" s="23" t="s">
        <v>22</v>
      </c>
      <c r="B27" s="9">
        <f t="shared" si="4"/>
        <v>2331.361069</v>
      </c>
      <c r="C27" s="9">
        <v>556.55435899999998</v>
      </c>
      <c r="D27" s="9">
        <v>521.68491199999994</v>
      </c>
      <c r="E27" s="9">
        <v>637.06140300000004</v>
      </c>
      <c r="F27" s="9">
        <v>616.06039499999997</v>
      </c>
      <c r="G27" s="9">
        <f t="shared" si="5"/>
        <v>2211.3437820000004</v>
      </c>
      <c r="H27" s="9">
        <v>542.57357100000002</v>
      </c>
      <c r="I27" s="9">
        <v>527.33661700000005</v>
      </c>
      <c r="J27" s="9">
        <v>571.85336100000006</v>
      </c>
      <c r="K27" s="9">
        <v>569.58023300000002</v>
      </c>
      <c r="L27" s="9">
        <f t="shared" si="6"/>
        <v>2218.383742</v>
      </c>
      <c r="M27" s="9">
        <v>472.75464499999998</v>
      </c>
      <c r="N27" s="9">
        <v>500.23571200000004</v>
      </c>
      <c r="O27" s="9">
        <v>606.32707000000005</v>
      </c>
      <c r="P27" s="10">
        <v>639.06631500000003</v>
      </c>
    </row>
    <row r="28" spans="1:16" ht="12.75" customHeight="1" x14ac:dyDescent="0.2">
      <c r="A28" s="27" t="s">
        <v>23</v>
      </c>
      <c r="B28" s="7">
        <f>SUM(F28+E28+D28+C28)</f>
        <v>-599.5202021200007</v>
      </c>
      <c r="C28" s="7">
        <f>SUM(C29:C32)</f>
        <v>-981.80235919000006</v>
      </c>
      <c r="D28" s="7">
        <f>SUM(D29:D32)</f>
        <v>-1067.2566359000002</v>
      </c>
      <c r="E28" s="7">
        <f>SUM(E29:E32)</f>
        <v>1668.1322589399997</v>
      </c>
      <c r="F28" s="7">
        <f>SUM(F29:F32)</f>
        <v>-218.59346597000001</v>
      </c>
      <c r="G28" s="7">
        <f>SUM(H28:K28)</f>
        <v>5416.1335801099995</v>
      </c>
      <c r="H28" s="7">
        <f>SUM(H29:H32)</f>
        <v>-464.43956316000003</v>
      </c>
      <c r="I28" s="7">
        <f>SUM(I29:I32)</f>
        <v>1394.7968584600003</v>
      </c>
      <c r="J28" s="7">
        <f>SUM(J29:J32)</f>
        <v>3903.3955430699998</v>
      </c>
      <c r="K28" s="7">
        <f>SUM(K29:K32)</f>
        <v>582.38074173999985</v>
      </c>
      <c r="L28" s="7">
        <f>SUM(M28:P28)</f>
        <v>-401.87830802000008</v>
      </c>
      <c r="M28" s="7">
        <f>SUM(M29:M32)</f>
        <v>559.20983623000006</v>
      </c>
      <c r="N28" s="7">
        <f>SUM(N29:N32)</f>
        <v>-696.18110376000004</v>
      </c>
      <c r="O28" s="7">
        <f>SUM(O29:O32)</f>
        <v>312.35052313999995</v>
      </c>
      <c r="P28" s="8">
        <f>SUM(P29:P32)</f>
        <v>-577.25756363000005</v>
      </c>
    </row>
    <row r="29" spans="1:16" ht="12.75" customHeight="1" x14ac:dyDescent="0.2">
      <c r="A29" s="23" t="s">
        <v>24</v>
      </c>
      <c r="B29" s="9">
        <f t="shared" si="4"/>
        <v>-2.8573261800000003</v>
      </c>
      <c r="C29" s="9">
        <v>-0.77716200000000002</v>
      </c>
      <c r="D29" s="9">
        <v>-1.7941596799999999</v>
      </c>
      <c r="E29" s="9">
        <v>0</v>
      </c>
      <c r="F29" s="9">
        <v>-0.28600449999999999</v>
      </c>
      <c r="G29" s="9">
        <f t="shared" ref="G29:G32" si="13">SUM(H29:K29)</f>
        <v>-2.4166643399999996</v>
      </c>
      <c r="H29" s="9">
        <v>-0.60297378999999995</v>
      </c>
      <c r="I29" s="9">
        <v>-0.31589270000000003</v>
      </c>
      <c r="J29" s="9">
        <v>-0.37869539000000002</v>
      </c>
      <c r="K29" s="9">
        <v>-1.1191024599999999</v>
      </c>
      <c r="L29" s="9">
        <f t="shared" ref="L29:L32" si="14">SUM(M29:P29)</f>
        <v>-0.61641469999999998</v>
      </c>
      <c r="M29" s="9">
        <v>-0.43087797</v>
      </c>
      <c r="N29" s="9">
        <v>-1.406312E-2</v>
      </c>
      <c r="O29" s="9">
        <v>-0.13689206000000001</v>
      </c>
      <c r="P29" s="10">
        <v>-3.4581550000000003E-2</v>
      </c>
    </row>
    <row r="30" spans="1:16" ht="12.75" customHeight="1" x14ac:dyDescent="0.2">
      <c r="A30" s="11" t="s">
        <v>25</v>
      </c>
      <c r="B30" s="9">
        <f t="shared" si="4"/>
        <v>-226.03022152</v>
      </c>
      <c r="C30" s="9">
        <v>-113.01511076</v>
      </c>
      <c r="D30" s="9">
        <v>-56.507555379999999</v>
      </c>
      <c r="E30" s="9">
        <v>-56.507555379999999</v>
      </c>
      <c r="F30" s="9">
        <v>0</v>
      </c>
      <c r="G30" s="9">
        <f t="shared" si="13"/>
        <v>-469.16174397999998</v>
      </c>
      <c r="H30" s="9">
        <v>-54.334510979999997</v>
      </c>
      <c r="I30" s="9">
        <v>-109.82723300000001</v>
      </c>
      <c r="J30" s="9">
        <v>-104</v>
      </c>
      <c r="K30" s="9">
        <v>-201</v>
      </c>
      <c r="L30" s="9">
        <f t="shared" si="14"/>
        <v>-440.8</v>
      </c>
      <c r="M30" s="9">
        <v>-123</v>
      </c>
      <c r="N30" s="9">
        <v>-164</v>
      </c>
      <c r="O30" s="9">
        <v>-49.8</v>
      </c>
      <c r="P30" s="10">
        <v>-104</v>
      </c>
    </row>
    <row r="31" spans="1:16" ht="27" customHeight="1" x14ac:dyDescent="0.2">
      <c r="A31" s="22" t="s">
        <v>19</v>
      </c>
      <c r="B31" s="9">
        <f t="shared" si="4"/>
        <v>2980.5466111999999</v>
      </c>
      <c r="C31" s="9">
        <v>0</v>
      </c>
      <c r="D31" s="9">
        <v>0</v>
      </c>
      <c r="E31" s="9">
        <v>2475.73037062</v>
      </c>
      <c r="F31" s="9">
        <v>504.81624058</v>
      </c>
      <c r="G31" s="9">
        <f t="shared" si="13"/>
        <v>8868.8263259999985</v>
      </c>
      <c r="H31" s="9">
        <v>303.78455200000002</v>
      </c>
      <c r="I31" s="9">
        <v>2155.7364240000002</v>
      </c>
      <c r="J31" s="9">
        <v>4824.4584649999997</v>
      </c>
      <c r="K31" s="9">
        <v>1584.8468849999999</v>
      </c>
      <c r="L31" s="9">
        <f t="shared" si="14"/>
        <v>3131.3590389999999</v>
      </c>
      <c r="M31" s="9">
        <v>1397.725582</v>
      </c>
      <c r="N31" s="9">
        <v>206.62737300000001</v>
      </c>
      <c r="O31" s="9">
        <v>1198.1724879999999</v>
      </c>
      <c r="P31" s="10">
        <v>328.833596</v>
      </c>
    </row>
    <row r="32" spans="1:16" ht="12.75" customHeight="1" x14ac:dyDescent="0.2">
      <c r="A32" s="23" t="s">
        <v>20</v>
      </c>
      <c r="B32" s="9">
        <f t="shared" si="4"/>
        <v>-3351.1792656200005</v>
      </c>
      <c r="C32" s="9">
        <v>-868.01008643</v>
      </c>
      <c r="D32" s="9">
        <v>-1008.9549208400001</v>
      </c>
      <c r="E32" s="9">
        <v>-751.09055630000012</v>
      </c>
      <c r="F32" s="9">
        <v>-723.12370205000002</v>
      </c>
      <c r="G32" s="9">
        <f t="shared" si="13"/>
        <v>-2981.1143375700003</v>
      </c>
      <c r="H32" s="9">
        <v>-713.28663039000003</v>
      </c>
      <c r="I32" s="9">
        <v>-650.79643983999995</v>
      </c>
      <c r="J32" s="9">
        <v>-816.68422654000005</v>
      </c>
      <c r="K32" s="9">
        <v>-800.34704080000006</v>
      </c>
      <c r="L32" s="9">
        <f t="shared" si="14"/>
        <v>-3091.8209323199999</v>
      </c>
      <c r="M32" s="9">
        <v>-715.08486779999998</v>
      </c>
      <c r="N32" s="9">
        <v>-738.79441364000002</v>
      </c>
      <c r="O32" s="9">
        <v>-835.88507279999999</v>
      </c>
      <c r="P32" s="10">
        <v>-802.05657808000001</v>
      </c>
    </row>
    <row r="33" spans="1:16" ht="12.75" customHeight="1" x14ac:dyDescent="0.2">
      <c r="A33" s="28" t="s">
        <v>26</v>
      </c>
      <c r="B33" s="31">
        <f t="shared" ref="B33:P33" si="15">B24+B25</f>
        <v>-27143.398960119997</v>
      </c>
      <c r="C33" s="31">
        <f t="shared" si="15"/>
        <v>-6502.2558031900007</v>
      </c>
      <c r="D33" s="31">
        <f t="shared" si="15"/>
        <v>-6816.751780900001</v>
      </c>
      <c r="E33" s="31">
        <f t="shared" si="15"/>
        <v>-7278.4654290599992</v>
      </c>
      <c r="F33" s="31">
        <f t="shared" si="15"/>
        <v>-6545.92594697</v>
      </c>
      <c r="G33" s="31">
        <f t="shared" si="15"/>
        <v>-30020.033419889998</v>
      </c>
      <c r="H33" s="31">
        <f t="shared" si="15"/>
        <v>-6073.99206916</v>
      </c>
      <c r="I33" s="31">
        <f t="shared" si="15"/>
        <v>-6498.4677495399983</v>
      </c>
      <c r="J33" s="31">
        <f t="shared" si="15"/>
        <v>-8248.2002039300005</v>
      </c>
      <c r="K33" s="31">
        <f t="shared" si="15"/>
        <v>-9199.3733972600021</v>
      </c>
      <c r="L33" s="31">
        <f t="shared" si="15"/>
        <v>-25140.620448019999</v>
      </c>
      <c r="M33" s="31">
        <f t="shared" si="15"/>
        <v>-6192.5459947700001</v>
      </c>
      <c r="N33" s="31">
        <f t="shared" si="15"/>
        <v>-6421.1128067600002</v>
      </c>
      <c r="O33" s="31">
        <f t="shared" si="15"/>
        <v>-5990.0835438599997</v>
      </c>
      <c r="P33" s="33">
        <f t="shared" si="15"/>
        <v>-6536.8781026300003</v>
      </c>
    </row>
    <row r="34" spans="1:16" ht="6" customHeight="1" x14ac:dyDescent="0.2">
      <c r="A34" s="12"/>
      <c r="B34" s="13"/>
      <c r="C34" s="13"/>
      <c r="D34" s="13"/>
      <c r="E34" s="13"/>
      <c r="F34" s="13"/>
      <c r="G34" s="14"/>
      <c r="H34" s="13"/>
      <c r="I34" s="13"/>
      <c r="J34" s="13"/>
      <c r="K34" s="13"/>
      <c r="L34" s="15"/>
      <c r="M34" s="16"/>
      <c r="N34" s="16"/>
      <c r="O34" s="16"/>
      <c r="P34" s="17"/>
    </row>
    <row r="35" spans="1:16" ht="6" customHeight="1" x14ac:dyDescent="0.2"/>
    <row r="36" spans="1:16" ht="12.75" customHeight="1" x14ac:dyDescent="0.2">
      <c r="A36" s="18" t="s">
        <v>27</v>
      </c>
    </row>
    <row r="37" spans="1:16" ht="12.75" customHeight="1" x14ac:dyDescent="0.2">
      <c r="A37" s="18" t="s">
        <v>28</v>
      </c>
    </row>
    <row r="38" spans="1:16" ht="12.75" customHeight="1" x14ac:dyDescent="0.2">
      <c r="A38" s="34" t="s">
        <v>29</v>
      </c>
    </row>
    <row r="39" spans="1:16" ht="12.75" customHeight="1" x14ac:dyDescent="0.2">
      <c r="A39" s="34" t="s">
        <v>30</v>
      </c>
    </row>
  </sheetData>
  <mergeCells count="15">
    <mergeCell ref="G9:K9"/>
    <mergeCell ref="L9:P9"/>
    <mergeCell ref="B8:P8"/>
    <mergeCell ref="M10:P10"/>
    <mergeCell ref="A1:P1"/>
    <mergeCell ref="A2:P2"/>
    <mergeCell ref="A3:P3"/>
    <mergeCell ref="A8:A11"/>
    <mergeCell ref="B10:B11"/>
    <mergeCell ref="C10:F10"/>
    <mergeCell ref="G10:G11"/>
    <mergeCell ref="H10:K10"/>
    <mergeCell ref="L10:L11"/>
    <mergeCell ref="B9:F9"/>
    <mergeCell ref="A6:P6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1" orientation="landscape" r:id="rId1"/>
  <ignoredErrors>
    <ignoredError sqref="B18:P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 Conciliación</vt:lpstr>
      <vt:lpstr>'Cuadro 1.1 Conciliación'!Área_de_impresión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2025-03-26T19:52:17Z</cp:lastPrinted>
  <dcterms:created xsi:type="dcterms:W3CDTF">2025-03-14T13:53:59Z</dcterms:created>
  <dcterms:modified xsi:type="dcterms:W3CDTF">2025-03-26T19:53:02Z</dcterms:modified>
</cp:coreProperties>
</file>